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cflagovlv.sharepoint.com/sites/PAN/Shared Documents/21-27/2.2.3.7 Gaisa piesārņojuma mazināšana katlumājas/1.Atlases sagatavošana/"/>
    </mc:Choice>
  </mc:AlternateContent>
  <xr:revisionPtr revIDLastSave="0" documentId="8_{27A00524-086E-4C81-AAC2-24EFCA4FBBC7}" xr6:coauthVersionLast="47" xr6:coauthVersionMax="47" xr10:uidLastSave="{00000000-0000-0000-0000-000000000000}"/>
  <bookViews>
    <workbookView xWindow="28680" yWindow="-120" windowWidth="29040" windowHeight="15720" xr2:uid="{FDBB865E-6035-4F5B-8C43-BC2E07199E14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F6" i="1"/>
  <c r="G6" i="1"/>
  <c r="H6" i="1"/>
  <c r="I6" i="1"/>
  <c r="J6" i="1" s="1"/>
  <c r="E23" i="1" l="1"/>
  <c r="F23" i="1" s="1"/>
  <c r="G23" i="1" s="1"/>
  <c r="E8" i="1" s="1"/>
  <c r="F2" i="1"/>
  <c r="G2" i="1" s="1"/>
  <c r="H2" i="1" s="1"/>
  <c r="I2" i="1" s="1"/>
  <c r="J2" i="1" s="1"/>
  <c r="K2" i="1" s="1"/>
  <c r="L2" i="1" s="1"/>
  <c r="M2" i="1" s="1"/>
  <c r="N2" i="1" s="1"/>
  <c r="O2" i="1" s="1"/>
  <c r="P2" i="1" s="1"/>
  <c r="Q2" i="1" s="1"/>
  <c r="R2" i="1" s="1"/>
  <c r="S2" i="1" s="1"/>
  <c r="T2" i="1" s="1"/>
  <c r="U2" i="1" s="1"/>
  <c r="V2" i="1" s="1"/>
  <c r="W2" i="1" s="1"/>
  <c r="X2" i="1" s="1"/>
  <c r="Y2" i="1" s="1"/>
  <c r="Z2" i="1" s="1"/>
  <c r="AA2" i="1" s="1"/>
  <c r="AB2" i="1" s="1"/>
  <c r="AC2" i="1" s="1"/>
  <c r="H7" i="1"/>
  <c r="G7" i="1"/>
  <c r="E6" i="1"/>
  <c r="E7" i="1" s="1"/>
  <c r="F8" i="1" l="1"/>
  <c r="F9" i="1" s="1"/>
  <c r="E9" i="1"/>
  <c r="I7" i="1"/>
  <c r="G8" i="1" l="1"/>
  <c r="K6" i="1"/>
  <c r="J7" i="1"/>
  <c r="H8" i="1" l="1"/>
  <c r="G9" i="1"/>
  <c r="K7" i="1"/>
  <c r="L6" i="1"/>
  <c r="I8" i="1" l="1"/>
  <c r="H9" i="1"/>
  <c r="M6" i="1"/>
  <c r="L7" i="1"/>
  <c r="J8" i="1" l="1"/>
  <c r="I9" i="1"/>
  <c r="M7" i="1"/>
  <c r="N6" i="1"/>
  <c r="K8" i="1" l="1"/>
  <c r="J9" i="1"/>
  <c r="N7" i="1"/>
  <c r="O6" i="1"/>
  <c r="L8" i="1" l="1"/>
  <c r="K9" i="1"/>
  <c r="O7" i="1"/>
  <c r="P6" i="1"/>
  <c r="M8" i="1" l="1"/>
  <c r="L9" i="1"/>
  <c r="Q6" i="1"/>
  <c r="P7" i="1"/>
  <c r="N8" i="1" l="1"/>
  <c r="M9" i="1"/>
  <c r="R6" i="1"/>
  <c r="Q7" i="1"/>
  <c r="O8" i="1" l="1"/>
  <c r="N9" i="1"/>
  <c r="R7" i="1"/>
  <c r="S6" i="1"/>
  <c r="P8" i="1" l="1"/>
  <c r="O9" i="1"/>
  <c r="S7" i="1"/>
  <c r="T6" i="1"/>
  <c r="Q8" i="1" l="1"/>
  <c r="P9" i="1"/>
  <c r="T7" i="1"/>
  <c r="U6" i="1"/>
  <c r="R8" i="1" l="1"/>
  <c r="Q9" i="1"/>
  <c r="V6" i="1"/>
  <c r="U7" i="1"/>
  <c r="S8" i="1" l="1"/>
  <c r="R9" i="1"/>
  <c r="W6" i="1"/>
  <c r="V7" i="1"/>
  <c r="T8" i="1" l="1"/>
  <c r="S9" i="1"/>
  <c r="W7" i="1"/>
  <c r="X6" i="1"/>
  <c r="U8" i="1" l="1"/>
  <c r="T9" i="1"/>
  <c r="X7" i="1"/>
  <c r="Y6" i="1"/>
  <c r="V8" i="1" l="1"/>
  <c r="U9" i="1"/>
  <c r="Y7" i="1"/>
  <c r="Z6" i="1"/>
  <c r="W8" i="1" l="1"/>
  <c r="V9" i="1"/>
  <c r="AA6" i="1"/>
  <c r="Z7" i="1"/>
  <c r="X8" i="1" l="1"/>
  <c r="W9" i="1"/>
  <c r="AA7" i="1"/>
  <c r="AB6" i="1"/>
  <c r="Y8" i="1" l="1"/>
  <c r="X9" i="1"/>
  <c r="AC6" i="1"/>
  <c r="AC7" i="1" s="1"/>
  <c r="AB7" i="1"/>
  <c r="Z8" i="1" l="1"/>
  <c r="Y9" i="1"/>
  <c r="AA8" i="1" l="1"/>
  <c r="Z9" i="1"/>
  <c r="AB8" i="1" l="1"/>
  <c r="AA9" i="1"/>
  <c r="AC8" i="1" l="1"/>
  <c r="AC9" i="1" s="1"/>
  <c r="AB9" i="1"/>
</calcChain>
</file>

<file path=xl/sharedStrings.xml><?xml version="1.0" encoding="utf-8"?>
<sst xmlns="http://schemas.openxmlformats.org/spreadsheetml/2006/main" count="26" uniqueCount="25">
  <si>
    <t>Sociālekonomisko ieguvumu aprēķins</t>
  </si>
  <si>
    <t>Pārskata perioda gadi</t>
  </si>
  <si>
    <t>1. Putekļu daļiņu emisijas t/gadā</t>
  </si>
  <si>
    <t>Projekta ieviešanas periods</t>
  </si>
  <si>
    <t>Projekta rezultātu darbības periods</t>
  </si>
  <si>
    <t>1.1. Situācija bez projekta t/gadā</t>
  </si>
  <si>
    <t>1.2..Situācija ar projektu t/gadā</t>
  </si>
  <si>
    <t>Putekļu emisiju samazinājums</t>
  </si>
  <si>
    <t>1.3. Putekļu daļiņu emisiju ietaupījums t/gadā</t>
  </si>
  <si>
    <t>1.4. Putekļu emisiju kopējās kaitējuma izmaksas EUR/t (2024 gada cenās)</t>
  </si>
  <si>
    <t>Datu avoti un pamatojums:</t>
  </si>
  <si>
    <t>1.1. Ikgadējo atskaišu dati par emisiju daudzumu</t>
  </si>
  <si>
    <t>1.2. Prognoze par emisiju samazinājumu, ņemot vērā projekta ietvaros uzstādītās iekārtas parametrus</t>
  </si>
  <si>
    <t>1.3. Aprēķinu formula, aprēķinot starpību starp situāciju bez projekta un situāciju ar projektu</t>
  </si>
  <si>
    <t>1.4. Dati no Eiropas Vides aģentūras 2024.gada 15.jānvārī publicēto metodoloģiju rūpnieciskā gaisa piesārņojuma ārējo izmaksu novērtēšanai “Estimating the external costs of industrial air pollution: Trends 2012-2021. Technical note on the methodology and additional results from the EEA briefing 24/2023”  A 1.1. tabulas (Izsakot 2024. gada cenās)</t>
  </si>
  <si>
    <t xml:space="preserve">https://www.eea.europa.eu/publications/the-cost-to-health-and-the/technical-note_estimating-the-external-costs/view </t>
  </si>
  <si>
    <t>1.5. Aprēķinu formula, reizinot piesārņojošās vielas ekonomiskās izmaksas euro/t  ar emisiju ietaupījumu t/gadā</t>
  </si>
  <si>
    <t>Makroekonomisko pieņēmumu un prognožu skaitliskās vērtības</t>
  </si>
  <si>
    <t xml:space="preserve">patēriņa cenu izmaiņas (procentos) </t>
  </si>
  <si>
    <t>Piemērojamais koeficients pāreijai no 2021. gada cenām.</t>
  </si>
  <si>
    <t xml:space="preserve">https://www.fm.gov.lv/lv/makroekonomiskie-pienemumi-un-prognozes </t>
  </si>
  <si>
    <t xml:space="preserve">https://videscentrs.lvgmc.lv/lapas/parskatu-ievadisana </t>
  </si>
  <si>
    <t>Norādam, ka norādītajā piemērā ir aprēķināta PM2.5 (smalkās putekļu daļiņas) emisiju monetārā ietekme</t>
  </si>
  <si>
    <t>Sociālekonomiskais ieguvums: no gaisa piesārņojuma samazinājuma, t.sk. iedzīvotāju veselības uzlabojuma</t>
  </si>
  <si>
    <t>1.5. Ieguvums no gaisa piesārņojuma samazinājuma, t.sk. iedzīvotāju veselības uzlabojuma,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</si>
</sst>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Aptos Narrow"/>
      <family val="2"/>
      <charset val="186"/>
      <scheme val="minor"/>
    </font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u/>
      <sz val="11"/>
      <color theme="10"/>
      <name val="Aptos Narrow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1" fillId="3" borderId="0" xfId="0" applyFont="1" applyFill="1"/>
    <xf numFmtId="0" fontId="0" fillId="3" borderId="0" xfId="0" applyFill="1"/>
    <xf numFmtId="0" fontId="2" fillId="3" borderId="0" xfId="0" applyFont="1" applyFill="1"/>
    <xf numFmtId="0" fontId="0" fillId="2" borderId="4" xfId="0" applyFill="1" applyBorder="1"/>
    <xf numFmtId="0" fontId="0" fillId="0" borderId="1" xfId="0" applyBorder="1"/>
    <xf numFmtId="0" fontId="0" fillId="0" borderId="4" xfId="0" applyBorder="1"/>
    <xf numFmtId="9" fontId="0" fillId="2" borderId="4" xfId="0" applyNumberFormat="1" applyFill="1" applyBorder="1"/>
    <xf numFmtId="164" fontId="0" fillId="0" borderId="4" xfId="0" applyNumberFormat="1" applyBorder="1"/>
    <xf numFmtId="2" fontId="0" fillId="2" borderId="4" xfId="0" applyNumberFormat="1" applyFill="1" applyBorder="1"/>
    <xf numFmtId="2" fontId="0" fillId="0" borderId="4" xfId="0" applyNumberFormat="1" applyBorder="1"/>
    <xf numFmtId="0" fontId="3" fillId="0" borderId="0" xfId="1"/>
    <xf numFmtId="0" fontId="0" fillId="3" borderId="5" xfId="0" applyFill="1" applyBorder="1"/>
    <xf numFmtId="10" fontId="0" fillId="0" borderId="0" xfId="0" applyNumberFormat="1"/>
    <xf numFmtId="9" fontId="0" fillId="0" borderId="0" xfId="0" applyNumberFormat="1"/>
    <xf numFmtId="10" fontId="0" fillId="0" borderId="6" xfId="0" applyNumberFormat="1" applyBorder="1"/>
    <xf numFmtId="164" fontId="0" fillId="0" borderId="0" xfId="0" applyNumberFormat="1"/>
    <xf numFmtId="164" fontId="0" fillId="0" borderId="7" xfId="0" applyNumberFormat="1" applyBorder="1"/>
    <xf numFmtId="0" fontId="0" fillId="0" borderId="4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videscentrs.lvgmc.lv/lapas/parskatu-ievadisana" TargetMode="External"/><Relationship Id="rId2" Type="http://schemas.openxmlformats.org/officeDocument/2006/relationships/hyperlink" Target="https://www.fm.gov.lv/lv/makroekonomiskie-pienemumi-un-prognozes" TargetMode="External"/><Relationship Id="rId1" Type="http://schemas.openxmlformats.org/officeDocument/2006/relationships/hyperlink" Target="https://www.eea.europa.eu/publications/the-cost-to-health-and-the/technical-note_estimating-the-external-costs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00118-F61E-4F9C-844F-8082D9F78BF7}">
  <dimension ref="A1:AC26"/>
  <sheetViews>
    <sheetView tabSelected="1" workbookViewId="0">
      <selection activeCell="A29" sqref="A29:XFD45"/>
    </sheetView>
  </sheetViews>
  <sheetFormatPr defaultRowHeight="14.4" x14ac:dyDescent="0.3"/>
  <cols>
    <col min="1" max="1" width="43.88671875" customWidth="1"/>
    <col min="3" max="3" width="23.109375" customWidth="1"/>
    <col min="4" max="4" width="11.5546875" customWidth="1"/>
    <col min="5" max="7" width="13" customWidth="1"/>
    <col min="8" max="11" width="13.33203125" customWidth="1"/>
    <col min="12" max="54" width="12" customWidth="1"/>
  </cols>
  <sheetData>
    <row r="1" spans="1:29" x14ac:dyDescent="0.3">
      <c r="A1" s="1" t="s">
        <v>0</v>
      </c>
    </row>
    <row r="2" spans="1:29" x14ac:dyDescent="0.3">
      <c r="A2" s="2" t="s">
        <v>1</v>
      </c>
      <c r="B2" s="3"/>
      <c r="C2" s="3"/>
      <c r="D2" s="3"/>
      <c r="E2" s="3">
        <v>1</v>
      </c>
      <c r="F2" s="3">
        <f>E2+1</f>
        <v>2</v>
      </c>
      <c r="G2" s="3">
        <f t="shared" ref="G2:AC2" si="0">F2+1</f>
        <v>3</v>
      </c>
      <c r="H2" s="3">
        <f t="shared" si="0"/>
        <v>4</v>
      </c>
      <c r="I2" s="3">
        <f t="shared" si="0"/>
        <v>5</v>
      </c>
      <c r="J2" s="3">
        <f t="shared" si="0"/>
        <v>6</v>
      </c>
      <c r="K2" s="3">
        <f t="shared" si="0"/>
        <v>7</v>
      </c>
      <c r="L2" s="3">
        <f t="shared" si="0"/>
        <v>8</v>
      </c>
      <c r="M2" s="3">
        <f t="shared" si="0"/>
        <v>9</v>
      </c>
      <c r="N2" s="3">
        <f t="shared" si="0"/>
        <v>10</v>
      </c>
      <c r="O2" s="3">
        <f t="shared" si="0"/>
        <v>11</v>
      </c>
      <c r="P2" s="3">
        <f t="shared" si="0"/>
        <v>12</v>
      </c>
      <c r="Q2" s="3">
        <f t="shared" si="0"/>
        <v>13</v>
      </c>
      <c r="R2" s="3">
        <f t="shared" si="0"/>
        <v>14</v>
      </c>
      <c r="S2" s="3">
        <f t="shared" si="0"/>
        <v>15</v>
      </c>
      <c r="T2" s="3">
        <f t="shared" si="0"/>
        <v>16</v>
      </c>
      <c r="U2" s="3">
        <f t="shared" si="0"/>
        <v>17</v>
      </c>
      <c r="V2" s="3">
        <f t="shared" si="0"/>
        <v>18</v>
      </c>
      <c r="W2" s="3">
        <f t="shared" si="0"/>
        <v>19</v>
      </c>
      <c r="X2" s="3">
        <f t="shared" si="0"/>
        <v>20</v>
      </c>
      <c r="Y2" s="3">
        <f t="shared" si="0"/>
        <v>21</v>
      </c>
      <c r="Z2" s="3">
        <f t="shared" si="0"/>
        <v>22</v>
      </c>
      <c r="AA2" s="3">
        <f t="shared" si="0"/>
        <v>23</v>
      </c>
      <c r="AB2" s="3">
        <f t="shared" si="0"/>
        <v>24</v>
      </c>
      <c r="AC2" s="3">
        <f t="shared" si="0"/>
        <v>25</v>
      </c>
    </row>
    <row r="3" spans="1:29" x14ac:dyDescent="0.3">
      <c r="A3" s="4" t="s">
        <v>23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29" ht="43.2" x14ac:dyDescent="0.3">
      <c r="A4" s="23" t="s">
        <v>2</v>
      </c>
      <c r="B4" s="24"/>
      <c r="C4" s="24"/>
      <c r="D4" s="25"/>
      <c r="E4" s="19" t="s">
        <v>3</v>
      </c>
      <c r="F4" s="20" t="s">
        <v>4</v>
      </c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2"/>
    </row>
    <row r="5" spans="1:29" x14ac:dyDescent="0.3">
      <c r="A5" s="20" t="s">
        <v>5</v>
      </c>
      <c r="B5" s="21"/>
      <c r="C5" s="21"/>
      <c r="D5" s="22"/>
      <c r="E5" s="5">
        <v>3.9510000000000001</v>
      </c>
      <c r="F5" s="5">
        <v>3.9510000000000001</v>
      </c>
      <c r="G5" s="5">
        <v>3.9510000000000001</v>
      </c>
      <c r="H5" s="5">
        <v>3.9510000000000001</v>
      </c>
      <c r="I5" s="5">
        <v>3.9510000000000001</v>
      </c>
      <c r="J5" s="5">
        <v>3.9510000000000001</v>
      </c>
      <c r="K5" s="5">
        <v>3.9510000000000001</v>
      </c>
      <c r="L5" s="5">
        <v>3.9510000000000001</v>
      </c>
      <c r="M5" s="5">
        <v>3.9510000000000001</v>
      </c>
      <c r="N5" s="5">
        <v>3.9510000000000001</v>
      </c>
      <c r="O5" s="5">
        <v>3.9510000000000001</v>
      </c>
      <c r="P5" s="5">
        <v>3.9510000000000001</v>
      </c>
      <c r="Q5" s="5">
        <v>3.9510000000000001</v>
      </c>
      <c r="R5" s="5">
        <v>3.9510000000000001</v>
      </c>
      <c r="S5" s="5">
        <v>3.9510000000000001</v>
      </c>
      <c r="T5" s="5">
        <v>3.9510000000000001</v>
      </c>
      <c r="U5" s="5">
        <v>3.9510000000000001</v>
      </c>
      <c r="V5" s="5">
        <v>3.9510000000000001</v>
      </c>
      <c r="W5" s="5">
        <v>3.9510000000000001</v>
      </c>
      <c r="X5" s="5">
        <v>3.9510000000000001</v>
      </c>
      <c r="Y5" s="5">
        <v>3.9510000000000001</v>
      </c>
      <c r="Z5" s="5">
        <v>3.9510000000000001</v>
      </c>
      <c r="AA5" s="5">
        <v>3.9510000000000001</v>
      </c>
      <c r="AB5" s="5">
        <v>3.9510000000000001</v>
      </c>
      <c r="AC5" s="5">
        <v>3.9510000000000001</v>
      </c>
    </row>
    <row r="6" spans="1:29" x14ac:dyDescent="0.3">
      <c r="A6" s="6" t="s">
        <v>6</v>
      </c>
      <c r="B6" s="7" t="s">
        <v>7</v>
      </c>
      <c r="C6" s="7"/>
      <c r="D6" s="8">
        <v>0.1</v>
      </c>
      <c r="E6" s="7">
        <f>E5</f>
        <v>3.9510000000000001</v>
      </c>
      <c r="F6" s="7">
        <f t="shared" ref="F6:H6" si="1">F5*(1-$D$6)</f>
        <v>3.5559000000000003</v>
      </c>
      <c r="G6" s="7">
        <f t="shared" si="1"/>
        <v>3.5559000000000003</v>
      </c>
      <c r="H6" s="7">
        <f t="shared" si="1"/>
        <v>3.5559000000000003</v>
      </c>
      <c r="I6" s="7">
        <f>I5*(1-$D$6)</f>
        <v>3.5559000000000003</v>
      </c>
      <c r="J6" s="7">
        <f>I6</f>
        <v>3.5559000000000003</v>
      </c>
      <c r="K6" s="7">
        <f t="shared" ref="K6:AC6" si="2">J6</f>
        <v>3.5559000000000003</v>
      </c>
      <c r="L6" s="7">
        <f t="shared" si="2"/>
        <v>3.5559000000000003</v>
      </c>
      <c r="M6" s="7">
        <f t="shared" si="2"/>
        <v>3.5559000000000003</v>
      </c>
      <c r="N6" s="7">
        <f t="shared" si="2"/>
        <v>3.5559000000000003</v>
      </c>
      <c r="O6" s="7">
        <f t="shared" si="2"/>
        <v>3.5559000000000003</v>
      </c>
      <c r="P6" s="7">
        <f t="shared" si="2"/>
        <v>3.5559000000000003</v>
      </c>
      <c r="Q6" s="7">
        <f t="shared" si="2"/>
        <v>3.5559000000000003</v>
      </c>
      <c r="R6" s="7">
        <f t="shared" si="2"/>
        <v>3.5559000000000003</v>
      </c>
      <c r="S6" s="7">
        <f t="shared" si="2"/>
        <v>3.5559000000000003</v>
      </c>
      <c r="T6" s="7">
        <f t="shared" si="2"/>
        <v>3.5559000000000003</v>
      </c>
      <c r="U6" s="7">
        <f t="shared" si="2"/>
        <v>3.5559000000000003</v>
      </c>
      <c r="V6" s="7">
        <f t="shared" si="2"/>
        <v>3.5559000000000003</v>
      </c>
      <c r="W6" s="7">
        <f t="shared" si="2"/>
        <v>3.5559000000000003</v>
      </c>
      <c r="X6" s="7">
        <f t="shared" si="2"/>
        <v>3.5559000000000003</v>
      </c>
      <c r="Y6" s="7">
        <f t="shared" si="2"/>
        <v>3.5559000000000003</v>
      </c>
      <c r="Z6" s="7">
        <f t="shared" si="2"/>
        <v>3.5559000000000003</v>
      </c>
      <c r="AA6" s="7">
        <f t="shared" si="2"/>
        <v>3.5559000000000003</v>
      </c>
      <c r="AB6" s="7">
        <f t="shared" si="2"/>
        <v>3.5559000000000003</v>
      </c>
      <c r="AC6" s="7">
        <f t="shared" si="2"/>
        <v>3.5559000000000003</v>
      </c>
    </row>
    <row r="7" spans="1:29" x14ac:dyDescent="0.3">
      <c r="A7" s="20" t="s">
        <v>8</v>
      </c>
      <c r="B7" s="21"/>
      <c r="C7" s="21"/>
      <c r="D7" s="22"/>
      <c r="E7" s="9">
        <f>E5-E6</f>
        <v>0</v>
      </c>
      <c r="F7" s="9">
        <f>F5-F6</f>
        <v>0.39509999999999978</v>
      </c>
      <c r="G7" s="9">
        <f t="shared" ref="G7:AC7" si="3">G5-G6</f>
        <v>0.39509999999999978</v>
      </c>
      <c r="H7" s="9">
        <f t="shared" si="3"/>
        <v>0.39509999999999978</v>
      </c>
      <c r="I7" s="9">
        <f t="shared" si="3"/>
        <v>0.39509999999999978</v>
      </c>
      <c r="J7" s="9">
        <f t="shared" si="3"/>
        <v>0.39509999999999978</v>
      </c>
      <c r="K7" s="9">
        <f t="shared" si="3"/>
        <v>0.39509999999999978</v>
      </c>
      <c r="L7" s="9">
        <f t="shared" si="3"/>
        <v>0.39509999999999978</v>
      </c>
      <c r="M7" s="9">
        <f t="shared" si="3"/>
        <v>0.39509999999999978</v>
      </c>
      <c r="N7" s="9">
        <f t="shared" si="3"/>
        <v>0.39509999999999978</v>
      </c>
      <c r="O7" s="9">
        <f t="shared" si="3"/>
        <v>0.39509999999999978</v>
      </c>
      <c r="P7" s="9">
        <f t="shared" si="3"/>
        <v>0.39509999999999978</v>
      </c>
      <c r="Q7" s="9">
        <f t="shared" si="3"/>
        <v>0.39509999999999978</v>
      </c>
      <c r="R7" s="9">
        <f t="shared" si="3"/>
        <v>0.39509999999999978</v>
      </c>
      <c r="S7" s="9">
        <f t="shared" si="3"/>
        <v>0.39509999999999978</v>
      </c>
      <c r="T7" s="9">
        <f t="shared" si="3"/>
        <v>0.39509999999999978</v>
      </c>
      <c r="U7" s="9">
        <f t="shared" si="3"/>
        <v>0.39509999999999978</v>
      </c>
      <c r="V7" s="9">
        <f t="shared" si="3"/>
        <v>0.39509999999999978</v>
      </c>
      <c r="W7" s="9">
        <f t="shared" si="3"/>
        <v>0.39509999999999978</v>
      </c>
      <c r="X7" s="9">
        <f t="shared" si="3"/>
        <v>0.39509999999999978</v>
      </c>
      <c r="Y7" s="9">
        <f t="shared" si="3"/>
        <v>0.39509999999999978</v>
      </c>
      <c r="Z7" s="9">
        <f t="shared" si="3"/>
        <v>0.39509999999999978</v>
      </c>
      <c r="AA7" s="9">
        <f t="shared" si="3"/>
        <v>0.39509999999999978</v>
      </c>
      <c r="AB7" s="9">
        <f t="shared" si="3"/>
        <v>0.39509999999999978</v>
      </c>
      <c r="AC7" s="9">
        <f t="shared" si="3"/>
        <v>0.39509999999999978</v>
      </c>
    </row>
    <row r="8" spans="1:29" x14ac:dyDescent="0.3">
      <c r="A8" s="20" t="s">
        <v>9</v>
      </c>
      <c r="B8" s="21"/>
      <c r="C8" s="21"/>
      <c r="D8" s="22"/>
      <c r="E8" s="10">
        <f>42306*G23</f>
        <v>55407.872058000008</v>
      </c>
      <c r="F8" s="11">
        <f>E8</f>
        <v>55407.872058000008</v>
      </c>
      <c r="G8" s="11">
        <f t="shared" ref="G8:AC8" si="4">F8</f>
        <v>55407.872058000008</v>
      </c>
      <c r="H8" s="11">
        <f>G8</f>
        <v>55407.872058000008</v>
      </c>
      <c r="I8" s="11">
        <f t="shared" si="4"/>
        <v>55407.872058000008</v>
      </c>
      <c r="J8" s="11">
        <f t="shared" si="4"/>
        <v>55407.872058000008</v>
      </c>
      <c r="K8" s="11">
        <f t="shared" si="4"/>
        <v>55407.872058000008</v>
      </c>
      <c r="L8" s="11">
        <f t="shared" si="4"/>
        <v>55407.872058000008</v>
      </c>
      <c r="M8" s="11">
        <f t="shared" si="4"/>
        <v>55407.872058000008</v>
      </c>
      <c r="N8" s="11">
        <f t="shared" si="4"/>
        <v>55407.872058000008</v>
      </c>
      <c r="O8" s="11">
        <f t="shared" si="4"/>
        <v>55407.872058000008</v>
      </c>
      <c r="P8" s="11">
        <f t="shared" si="4"/>
        <v>55407.872058000008</v>
      </c>
      <c r="Q8" s="11">
        <f t="shared" si="4"/>
        <v>55407.872058000008</v>
      </c>
      <c r="R8" s="11">
        <f t="shared" si="4"/>
        <v>55407.872058000008</v>
      </c>
      <c r="S8" s="11">
        <f t="shared" si="4"/>
        <v>55407.872058000008</v>
      </c>
      <c r="T8" s="11">
        <f t="shared" si="4"/>
        <v>55407.872058000008</v>
      </c>
      <c r="U8" s="11">
        <f t="shared" si="4"/>
        <v>55407.872058000008</v>
      </c>
      <c r="V8" s="11">
        <f t="shared" si="4"/>
        <v>55407.872058000008</v>
      </c>
      <c r="W8" s="11">
        <f t="shared" si="4"/>
        <v>55407.872058000008</v>
      </c>
      <c r="X8" s="11">
        <f t="shared" si="4"/>
        <v>55407.872058000008</v>
      </c>
      <c r="Y8" s="11">
        <f t="shared" si="4"/>
        <v>55407.872058000008</v>
      </c>
      <c r="Z8" s="11">
        <f t="shared" si="4"/>
        <v>55407.872058000008</v>
      </c>
      <c r="AA8" s="11">
        <f t="shared" si="4"/>
        <v>55407.872058000008</v>
      </c>
      <c r="AB8" s="11">
        <f t="shared" si="4"/>
        <v>55407.872058000008</v>
      </c>
      <c r="AC8" s="11">
        <f t="shared" si="4"/>
        <v>55407.872058000008</v>
      </c>
    </row>
    <row r="9" spans="1:29" x14ac:dyDescent="0.3">
      <c r="A9" s="20" t="s">
        <v>24</v>
      </c>
      <c r="B9" s="21"/>
      <c r="C9" s="21"/>
      <c r="D9" s="22"/>
      <c r="E9" s="11">
        <f>E7*E8</f>
        <v>0</v>
      </c>
      <c r="F9" s="11">
        <f>F7*F8</f>
        <v>21891.650250115792</v>
      </c>
      <c r="G9" s="11">
        <f t="shared" ref="G9:AC9" si="5">G7*G8</f>
        <v>21891.650250115792</v>
      </c>
      <c r="H9" s="11">
        <f t="shared" si="5"/>
        <v>21891.650250115792</v>
      </c>
      <c r="I9" s="11">
        <f>I7*I8</f>
        <v>21891.650250115792</v>
      </c>
      <c r="J9" s="11">
        <f t="shared" si="5"/>
        <v>21891.650250115792</v>
      </c>
      <c r="K9" s="11">
        <f t="shared" si="5"/>
        <v>21891.650250115792</v>
      </c>
      <c r="L9" s="11">
        <f t="shared" si="5"/>
        <v>21891.650250115792</v>
      </c>
      <c r="M9" s="11">
        <f t="shared" si="5"/>
        <v>21891.650250115792</v>
      </c>
      <c r="N9" s="11">
        <f t="shared" si="5"/>
        <v>21891.650250115792</v>
      </c>
      <c r="O9" s="11">
        <f t="shared" si="5"/>
        <v>21891.650250115792</v>
      </c>
      <c r="P9" s="11">
        <f t="shared" si="5"/>
        <v>21891.650250115792</v>
      </c>
      <c r="Q9" s="11">
        <f t="shared" si="5"/>
        <v>21891.650250115792</v>
      </c>
      <c r="R9" s="11">
        <f t="shared" si="5"/>
        <v>21891.650250115792</v>
      </c>
      <c r="S9" s="11">
        <f t="shared" si="5"/>
        <v>21891.650250115792</v>
      </c>
      <c r="T9" s="11">
        <f t="shared" si="5"/>
        <v>21891.650250115792</v>
      </c>
      <c r="U9" s="11">
        <f t="shared" si="5"/>
        <v>21891.650250115792</v>
      </c>
      <c r="V9" s="11">
        <f t="shared" si="5"/>
        <v>21891.650250115792</v>
      </c>
      <c r="W9" s="11">
        <f t="shared" si="5"/>
        <v>21891.650250115792</v>
      </c>
      <c r="X9" s="11">
        <f t="shared" si="5"/>
        <v>21891.650250115792</v>
      </c>
      <c r="Y9" s="11">
        <f t="shared" si="5"/>
        <v>21891.650250115792</v>
      </c>
      <c r="Z9" s="11">
        <f t="shared" si="5"/>
        <v>21891.650250115792</v>
      </c>
      <c r="AA9" s="11">
        <f t="shared" si="5"/>
        <v>21891.650250115792</v>
      </c>
      <c r="AB9" s="11">
        <f t="shared" si="5"/>
        <v>21891.650250115792</v>
      </c>
      <c r="AC9" s="11">
        <f t="shared" si="5"/>
        <v>21891.650250115792</v>
      </c>
    </row>
    <row r="11" spans="1:29" x14ac:dyDescent="0.3">
      <c r="A11" s="1" t="s">
        <v>10</v>
      </c>
    </row>
    <row r="12" spans="1:29" x14ac:dyDescent="0.3">
      <c r="A12" t="s">
        <v>11</v>
      </c>
    </row>
    <row r="13" spans="1:29" x14ac:dyDescent="0.3">
      <c r="A13" s="12" t="s">
        <v>21</v>
      </c>
    </row>
    <row r="14" spans="1:29" x14ac:dyDescent="0.3">
      <c r="A14" t="s">
        <v>12</v>
      </c>
    </row>
    <row r="15" spans="1:29" x14ac:dyDescent="0.3">
      <c r="A15" t="s">
        <v>13</v>
      </c>
    </row>
    <row r="16" spans="1:29" x14ac:dyDescent="0.3">
      <c r="A16" t="s">
        <v>14</v>
      </c>
    </row>
    <row r="17" spans="1:7" x14ac:dyDescent="0.3">
      <c r="A17" s="12" t="s">
        <v>15</v>
      </c>
    </row>
    <row r="18" spans="1:7" x14ac:dyDescent="0.3">
      <c r="A18" t="s">
        <v>22</v>
      </c>
    </row>
    <row r="19" spans="1:7" x14ac:dyDescent="0.3">
      <c r="A19" t="s">
        <v>16</v>
      </c>
    </row>
    <row r="20" spans="1:7" ht="15" thickBot="1" x14ac:dyDescent="0.35"/>
    <row r="21" spans="1:7" x14ac:dyDescent="0.3">
      <c r="A21" s="3" t="s">
        <v>17</v>
      </c>
      <c r="B21" s="3"/>
      <c r="C21" s="3"/>
      <c r="D21" s="3"/>
      <c r="E21" s="3">
        <v>2022</v>
      </c>
      <c r="F21" s="3">
        <v>2023</v>
      </c>
      <c r="G21" s="13">
        <v>2024</v>
      </c>
    </row>
    <row r="22" spans="1:7" x14ac:dyDescent="0.3">
      <c r="A22" t="s">
        <v>18</v>
      </c>
      <c r="E22" s="14">
        <v>0.16500000000000001</v>
      </c>
      <c r="F22" s="15">
        <v>0.1</v>
      </c>
      <c r="G22" s="16">
        <v>2.1999999999999999E-2</v>
      </c>
    </row>
    <row r="23" spans="1:7" ht="15" thickBot="1" x14ac:dyDescent="0.35">
      <c r="A23" t="s">
        <v>19</v>
      </c>
      <c r="E23" s="17">
        <f>1*(1+E22)</f>
        <v>1.165</v>
      </c>
      <c r="F23" s="17">
        <f>E23*(1+F22)</f>
        <v>1.2815000000000001</v>
      </c>
      <c r="G23" s="18">
        <f>F23*(1+G22)</f>
        <v>1.3096930000000002</v>
      </c>
    </row>
    <row r="24" spans="1:7" x14ac:dyDescent="0.3">
      <c r="E24" s="17"/>
      <c r="F24" s="17"/>
      <c r="G24" s="17"/>
    </row>
    <row r="25" spans="1:7" x14ac:dyDescent="0.3">
      <c r="A25" s="1" t="s">
        <v>10</v>
      </c>
    </row>
    <row r="26" spans="1:7" x14ac:dyDescent="0.3">
      <c r="A26" s="12" t="s">
        <v>20</v>
      </c>
    </row>
  </sheetData>
  <mergeCells count="6">
    <mergeCell ref="F4:AC4"/>
    <mergeCell ref="A5:D5"/>
    <mergeCell ref="A7:D7"/>
    <mergeCell ref="A8:D8"/>
    <mergeCell ref="A9:D9"/>
    <mergeCell ref="A4:D4"/>
  </mergeCells>
  <hyperlinks>
    <hyperlink ref="A17" r:id="rId1" xr:uid="{8EB3C6A5-032F-48F0-9B5F-11AB908C4510}"/>
    <hyperlink ref="A26" r:id="rId2" xr:uid="{261608AA-E8CD-441A-876D-19DD9653DA14}"/>
    <hyperlink ref="A13" r:id="rId3" xr:uid="{CA2C52A2-CB8D-4D7C-AE00-3722FA5E59AF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420F9C1DC0CD458DDD10124B9EB622" ma:contentTypeVersion="19" ma:contentTypeDescription="Create a new document." ma:contentTypeScope="" ma:versionID="6b66fc0eb9f5934eb665dc42dc893667">
  <xsd:schema xmlns:xsd="http://www.w3.org/2001/XMLSchema" xmlns:xs="http://www.w3.org/2001/XMLSchema" xmlns:p="http://schemas.microsoft.com/office/2006/metadata/properties" xmlns:ns2="f460a412-55da-43b7-bce9-0b638edefbc1" xmlns:ns3="cf6ab5d4-62ec-4779-8671-a1faf119395c" targetNamespace="http://schemas.microsoft.com/office/2006/metadata/properties" ma:root="true" ma:fieldsID="2e838250f7588dda105a61bd5a7b4405" ns2:_="" ns3:_="">
    <xsd:import namespace="f460a412-55da-43b7-bce9-0b638edefbc1"/>
    <xsd:import namespace="cf6ab5d4-62ec-4779-8671-a1faf11939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2:Saist_x002e_uz_x002e_parbau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60a412-55da-43b7-bce9-0b638edefb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779952b4-9163-4466-a728-aca91a51bc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Saist_x002e_uz_x002e_parbaude" ma:index="25" nillable="true" ma:displayName="Saist.uz.parbaude" ma:format="Dropdown" ma:internalName="Saist_x002e_uz_x002e_parbaude">
      <xsd:simpleType>
        <xsd:restriction base="dms:Text">
          <xsd:maxLength value="255"/>
        </xsd:restriction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6ab5d4-62ec-4779-8671-a1faf119395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9bd2aece-773a-403b-b2a7-39537862d3cf}" ma:internalName="TaxCatchAll" ma:showField="CatchAllData" ma:web="cf6ab5d4-62ec-4779-8671-a1faf11939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460a412-55da-43b7-bce9-0b638edefbc1">
      <Terms xmlns="http://schemas.microsoft.com/office/infopath/2007/PartnerControls"/>
    </lcf76f155ced4ddcb4097134ff3c332f>
    <TaxCatchAll xmlns="cf6ab5d4-62ec-4779-8671-a1faf119395c" xsi:nil="true"/>
    <Saist_x002e_uz_x002e_parbaude xmlns="f460a412-55da-43b7-bce9-0b638edefbc1" xsi:nil="true"/>
  </documentManagement>
</p:properties>
</file>

<file path=customXml/itemProps1.xml><?xml version="1.0" encoding="utf-8"?>
<ds:datastoreItem xmlns:ds="http://schemas.openxmlformats.org/officeDocument/2006/customXml" ds:itemID="{57257D97-FA4C-4FAD-B289-775F5815EC5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510577A-41A2-4F99-92BC-5A8B62DCC7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60a412-55da-43b7-bce9-0b638edefbc1"/>
    <ds:schemaRef ds:uri="cf6ab5d4-62ec-4779-8671-a1faf11939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EA34907-8483-48AC-B631-FD799E4A6DED}">
  <ds:schemaRefs>
    <ds:schemaRef ds:uri="http://schemas.microsoft.com/office/2006/metadata/properties"/>
    <ds:schemaRef ds:uri="http://schemas.microsoft.com/office/infopath/2007/PartnerControls"/>
    <ds:schemaRef ds:uri="f460a412-55da-43b7-bce9-0b638edefbc1"/>
    <ds:schemaRef ds:uri="cf6ab5d4-62ec-4779-8671-a1faf119395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CFLA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Jānis Pērkons</dc:creator>
  <cp:keywords/>
  <dc:description/>
  <cp:lastModifiedBy>Santa Ozola-Tīruma</cp:lastModifiedBy>
  <cp:revision/>
  <dcterms:created xsi:type="dcterms:W3CDTF">2024-04-11T11:46:14Z</dcterms:created>
  <dcterms:modified xsi:type="dcterms:W3CDTF">2024-04-29T06:50:59Z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0x01010089420F9C1DC0CD458DDD10124B9EB622</vt:lpwstr>
  </property>
  <property fmtid="{D5CDD505-2E9C-101B-9397-08002B2CF9AE}" pid="3" name="MediaServiceImageTags">
    <vt:lpwstr/>
  </property>
</Properties>
</file>